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Loans" sheetId="1" r:id="rId1"/>
    <sheet name="Summary" sheetId="2" r:id="rId2"/>
    <sheet name="Deposits" sheetId="3" state="hidden" r:id="rId3"/>
  </sheets>
  <definedNames>
    <definedName name="_xlnm.Print_Titles" localSheetId="0">Loans!$1:$1</definedName>
  </definedNames>
  <calcPr calcId="124519" fullCalcOnLoad="1"/>
</workbook>
</file>

<file path=xl/sharedStrings.xml><?xml version="1.0" encoding="utf-8"?>
<sst xmlns="http://schemas.openxmlformats.org/spreadsheetml/2006/main" count="86" uniqueCount="60">
  <si>
    <t>Loan</t>
  </si>
  <si>
    <t>Item</t>
  </si>
  <si>
    <t>Category</t>
  </si>
  <si>
    <t>Member</t>
  </si>
  <si>
    <t>Out</t>
  </si>
  <si>
    <t>Due</t>
  </si>
  <si>
    <t>Days</t>
  </si>
  <si>
    <t>Deposit</t>
  </si>
  <si>
    <t>Returned</t>
  </si>
  <si>
    <t>Shelf</t>
  </si>
  <si>
    <t>L-1041</t>
  </si>
  <si>
    <t>Cordless drill</t>
  </si>
  <si>
    <t>Power tools</t>
  </si>
  <si>
    <t>M-208</t>
  </si>
  <si>
    <t>B2</t>
  </si>
  <si>
    <t>L-1042</t>
  </si>
  <si>
    <t>Hedge trimmer</t>
  </si>
  <si>
    <t>Garden</t>
  </si>
  <si>
    <t>M-114</t>
  </si>
  <si>
    <t>D4</t>
  </si>
  <si>
    <t>L-1043</t>
  </si>
  <si>
    <t>Extension ladder, 24 ft</t>
  </si>
  <si>
    <t>Ladders</t>
  </si>
  <si>
    <t>M-301</t>
  </si>
  <si>
    <t>Yard</t>
  </si>
  <si>
    <t>L-1044</t>
  </si>
  <si>
    <t>Orbital sander</t>
  </si>
  <si>
    <t>Woodworking</t>
  </si>
  <si>
    <t>C1</t>
  </si>
  <si>
    <t>L-1045</t>
  </si>
  <si>
    <t>Leaf blower</t>
  </si>
  <si>
    <t>M-077</t>
  </si>
  <si>
    <t>D2</t>
  </si>
  <si>
    <t>L-1046</t>
  </si>
  <si>
    <t>Tile saw</t>
  </si>
  <si>
    <t>M-152</t>
  </si>
  <si>
    <t>B5</t>
  </si>
  <si>
    <t>L-1047</t>
  </si>
  <si>
    <t>Pole saw</t>
  </si>
  <si>
    <t>D3</t>
  </si>
  <si>
    <t>L-1048</t>
  </si>
  <si>
    <t>Step ladder, 6 ft</t>
  </si>
  <si>
    <t>M-020</t>
  </si>
  <si>
    <t>L-1049</t>
  </si>
  <si>
    <t>Router, 1/4 in collet</t>
  </si>
  <si>
    <t>M-266</t>
  </si>
  <si>
    <t>C3</t>
  </si>
  <si>
    <t>L-1050</t>
  </si>
  <si>
    <t>Pressure washer</t>
  </si>
  <si>
    <t>B1</t>
  </si>
  <si>
    <t>L-1051</t>
  </si>
  <si>
    <t>Wheelbarrow</t>
  </si>
  <si>
    <t>L-1052</t>
  </si>
  <si>
    <t>Biscuit joiner</t>
  </si>
  <si>
    <t>C2</t>
  </si>
  <si>
    <t>Loans by category, September 2026</t>
  </si>
  <si>
    <t>Maple Street Tool Library is fictional. Sample workbook for pdfconversionapi.com, CC0 1.0.</t>
  </si>
  <si>
    <t>Loans</t>
  </si>
  <si>
    <t>Deposits held</t>
  </si>
  <si>
    <t>All categories</t>
  </si>
</sst>
</file>

<file path=xl/styles.xml><?xml version="1.0" encoding="utf-8"?>
<styleSheet xmlns="http://schemas.openxmlformats.org/spreadsheetml/2006/main">
  <numFmts count="2">
    <numFmt numFmtId="164" formatCode="m/d/yyyy"/>
    <numFmt numFmtId="165" formatCode="&quot;$&quot;#,##0.00"/>
  </numFmts>
  <fonts count="5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3B5B7A"/>
      <name val="Calibri"/>
      <family val="2"/>
      <scheme val="minor"/>
    </font>
    <font>
      <i/>
      <sz val="9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B5B7A"/>
        <bgColor indexed="64"/>
      </patternFill>
    </fill>
  </fills>
  <borders count="2">
    <border>
      <left/>
      <right/>
      <top/>
      <bottom/>
      <diagonal/>
    </border>
    <border>
      <left style="thin">
        <color rgb="FF9DB0C2"/>
      </left>
      <right style="thin">
        <color rgb="FF9DB0C2"/>
      </right>
      <top style="thin">
        <color rgb="FF9DB0C2"/>
      </top>
      <bottom style="thin">
        <color rgb="FF9DB0C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" fontId="0" fillId="0" borderId="1" xfId="0" applyNumberFormat="1" applyBorder="1"/>
    <xf numFmtId="165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165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Loans per category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Loans</c:v>
          </c:tx>
          <c:spPr>
            <a:solidFill>
              <a:srgbClr val="3B5B7A"/>
            </a:solidFill>
          </c:spPr>
          <c:dLbls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Summary!$A$5:$A$8</c:f>
              <c:strCache>
                <c:ptCount val="4"/>
                <c:pt idx="0">
                  <c:v>Power tools</c:v>
                </c:pt>
                <c:pt idx="1">
                  <c:v>Garden</c:v>
                </c:pt>
                <c:pt idx="2">
                  <c:v>Ladders</c:v>
                </c:pt>
                <c:pt idx="3">
                  <c:v>Woodworking</c:v>
                </c:pt>
              </c:strCache>
            </c:strRef>
          </c:cat>
          <c:val>
            <c:numRef>
              <c:f>Summary!$B$5:$B$8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</a:ln>
          </c:spPr>
        </c:majorGridlines>
        <c:numFmt formatCode="General" sourceLinked="1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5</xdr:col>
      <xdr:colOff>66675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9.7109375" customWidth="1"/>
    <col min="2" max="2" width="24.7109375" customWidth="1"/>
    <col min="3" max="3" width="14.7109375" customWidth="1"/>
    <col min="4" max="4" width="9.7109375" customWidth="1"/>
    <col min="5" max="6" width="11.7109375" customWidth="1"/>
    <col min="7" max="7" width="6.7109375" customWidth="1"/>
    <col min="8" max="9" width="10.7109375" customWidth="1"/>
    <col min="10" max="10" width="8.7109375" hidden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3">
        <v>46266</v>
      </c>
      <c r="F2" s="3">
        <v>46273</v>
      </c>
      <c r="G2" s="4">
        <f>F2-E2</f>
        <v>7</v>
      </c>
      <c r="H2" s="5">
        <f>VLOOKUP(C2,Deposits!$A$2:$B$5,2,FALSE)</f>
        <v>25</v>
      </c>
      <c r="I2" s="6" t="b">
        <v>1</v>
      </c>
      <c r="J2" s="2" t="s">
        <v>14</v>
      </c>
    </row>
    <row r="3" spans="1:10">
      <c r="A3" s="2" t="s">
        <v>15</v>
      </c>
      <c r="B3" s="2" t="s">
        <v>16</v>
      </c>
      <c r="C3" s="2" t="s">
        <v>17</v>
      </c>
      <c r="D3" s="2" t="s">
        <v>18</v>
      </c>
      <c r="E3" s="3">
        <v>46267</v>
      </c>
      <c r="F3" s="3">
        <v>46274</v>
      </c>
      <c r="G3" s="4">
        <f>F3-E3</f>
        <v>7</v>
      </c>
      <c r="H3" s="5">
        <f>VLOOKUP(C3,Deposits!$A$2:$B$5,2,FALSE)</f>
        <v>10</v>
      </c>
      <c r="I3" s="6" t="b">
        <v>1</v>
      </c>
      <c r="J3" s="2" t="s">
        <v>19</v>
      </c>
    </row>
    <row r="4" spans="1:10">
      <c r="A4" s="2" t="s">
        <v>20</v>
      </c>
      <c r="B4" s="2" t="s">
        <v>21</v>
      </c>
      <c r="C4" s="2" t="s">
        <v>22</v>
      </c>
      <c r="D4" s="2" t="s">
        <v>23</v>
      </c>
      <c r="E4" s="3">
        <v>46268</v>
      </c>
      <c r="F4" s="3">
        <v>46271</v>
      </c>
      <c r="G4" s="4">
        <f>F4-E4</f>
        <v>3</v>
      </c>
      <c r="H4" s="5">
        <f>VLOOKUP(C4,Deposits!$A$2:$B$5,2,FALSE)</f>
        <v>15</v>
      </c>
      <c r="I4" s="6" t="b">
        <v>1</v>
      </c>
      <c r="J4" s="2" t="s">
        <v>24</v>
      </c>
    </row>
    <row r="5" spans="1:10">
      <c r="A5" s="2" t="s">
        <v>25</v>
      </c>
      <c r="B5" s="2" t="s">
        <v>26</v>
      </c>
      <c r="C5" s="2" t="s">
        <v>27</v>
      </c>
      <c r="D5" s="2" t="s">
        <v>13</v>
      </c>
      <c r="E5" s="3">
        <v>46270</v>
      </c>
      <c r="F5" s="3">
        <v>46277</v>
      </c>
      <c r="G5" s="4">
        <f>F5-E5</f>
        <v>7</v>
      </c>
      <c r="H5" s="5">
        <f>VLOOKUP(C5,Deposits!$A$2:$B$5,2,FALSE)</f>
        <v>20</v>
      </c>
      <c r="I5" s="6" t="b">
        <v>0</v>
      </c>
      <c r="J5" s="2" t="s">
        <v>28</v>
      </c>
    </row>
    <row r="6" spans="1:10">
      <c r="A6" s="2" t="s">
        <v>29</v>
      </c>
      <c r="B6" s="2" t="s">
        <v>30</v>
      </c>
      <c r="C6" s="2" t="s">
        <v>17</v>
      </c>
      <c r="D6" s="2" t="s">
        <v>31</v>
      </c>
      <c r="E6" s="3">
        <v>46273</v>
      </c>
      <c r="F6" s="3">
        <v>46280</v>
      </c>
      <c r="G6" s="4">
        <f>F6-E6</f>
        <v>7</v>
      </c>
      <c r="H6" s="5">
        <f>VLOOKUP(C6,Deposits!$A$2:$B$5,2,FALSE)</f>
        <v>10</v>
      </c>
      <c r="I6" s="6" t="b">
        <v>1</v>
      </c>
      <c r="J6" s="2" t="s">
        <v>32</v>
      </c>
    </row>
    <row r="7" spans="1:10">
      <c r="A7" s="2" t="s">
        <v>33</v>
      </c>
      <c r="B7" s="2" t="s">
        <v>34</v>
      </c>
      <c r="C7" s="2" t="s">
        <v>12</v>
      </c>
      <c r="D7" s="2" t="s">
        <v>35</v>
      </c>
      <c r="E7" s="3">
        <v>46275</v>
      </c>
      <c r="F7" s="3">
        <v>46282</v>
      </c>
      <c r="G7" s="4">
        <f>F7-E7</f>
        <v>7</v>
      </c>
      <c r="H7" s="5">
        <f>VLOOKUP(C7,Deposits!$A$2:$B$5,2,FALSE)</f>
        <v>25</v>
      </c>
      <c r="I7" s="6" t="b">
        <v>0</v>
      </c>
      <c r="J7" s="2" t="s">
        <v>36</v>
      </c>
    </row>
    <row r="8" spans="1:10" hidden="1">
      <c r="A8" s="2" t="s">
        <v>37</v>
      </c>
      <c r="B8" s="2" t="s">
        <v>38</v>
      </c>
      <c r="C8" s="2" t="s">
        <v>17</v>
      </c>
      <c r="D8" s="2" t="s">
        <v>18</v>
      </c>
      <c r="E8" s="3">
        <v>46277</v>
      </c>
      <c r="F8" s="3">
        <v>46279</v>
      </c>
      <c r="G8" s="4">
        <f>F8-E8</f>
        <v>2</v>
      </c>
      <c r="H8" s="5">
        <f>VLOOKUP(C8,Deposits!$A$2:$B$5,2,FALSE)</f>
        <v>10</v>
      </c>
      <c r="I8" s="6" t="b">
        <v>1</v>
      </c>
      <c r="J8" s="2" t="s">
        <v>39</v>
      </c>
    </row>
    <row r="9" spans="1:10">
      <c r="A9" s="2" t="s">
        <v>40</v>
      </c>
      <c r="B9" s="2" t="s">
        <v>41</v>
      </c>
      <c r="C9" s="2" t="s">
        <v>22</v>
      </c>
      <c r="D9" s="2" t="s">
        <v>42</v>
      </c>
      <c r="E9" s="3">
        <v>46279</v>
      </c>
      <c r="F9" s="3">
        <v>46286</v>
      </c>
      <c r="G9" s="4">
        <f>F9-E9</f>
        <v>7</v>
      </c>
      <c r="H9" s="5">
        <f>VLOOKUP(C9,Deposits!$A$2:$B$5,2,FALSE)</f>
        <v>15</v>
      </c>
      <c r="I9" s="6" t="b">
        <v>1</v>
      </c>
      <c r="J9" s="2" t="s">
        <v>24</v>
      </c>
    </row>
    <row r="10" spans="1:10">
      <c r="A10" s="2" t="s">
        <v>43</v>
      </c>
      <c r="B10" s="2" t="s">
        <v>44</v>
      </c>
      <c r="C10" s="2" t="s">
        <v>27</v>
      </c>
      <c r="D10" s="2" t="s">
        <v>45</v>
      </c>
      <c r="E10" s="3">
        <v>46283</v>
      </c>
      <c r="F10" s="3">
        <v>46290</v>
      </c>
      <c r="G10" s="4">
        <f>F10-E10</f>
        <v>7</v>
      </c>
      <c r="H10" s="5">
        <f>VLOOKUP(C10,Deposits!$A$2:$B$5,2,FALSE)</f>
        <v>20</v>
      </c>
      <c r="I10" s="6" t="b">
        <v>0</v>
      </c>
      <c r="J10" s="2" t="s">
        <v>46</v>
      </c>
    </row>
    <row r="11" spans="1:10">
      <c r="A11" s="2" t="s">
        <v>47</v>
      </c>
      <c r="B11" s="2" t="s">
        <v>48</v>
      </c>
      <c r="C11" s="2" t="s">
        <v>12</v>
      </c>
      <c r="D11" s="2" t="s">
        <v>23</v>
      </c>
      <c r="E11" s="3">
        <v>46286</v>
      </c>
      <c r="F11" s="3">
        <v>46293</v>
      </c>
      <c r="G11" s="4">
        <f>F11-E11</f>
        <v>7</v>
      </c>
      <c r="H11" s="5">
        <f>VLOOKUP(C11,Deposits!$A$2:$B$5,2,FALSE)</f>
        <v>25</v>
      </c>
      <c r="I11" s="6" t="b">
        <v>1</v>
      </c>
      <c r="J11" s="2" t="s">
        <v>49</v>
      </c>
    </row>
    <row r="12" spans="1:10">
      <c r="A12" s="2" t="s">
        <v>50</v>
      </c>
      <c r="B12" s="2" t="s">
        <v>51</v>
      </c>
      <c r="C12" s="2" t="s">
        <v>17</v>
      </c>
      <c r="D12" s="2" t="s">
        <v>31</v>
      </c>
      <c r="E12" s="3">
        <v>46289</v>
      </c>
      <c r="F12" s="3">
        <v>46296</v>
      </c>
      <c r="G12" s="4">
        <f>F12-E12</f>
        <v>7</v>
      </c>
      <c r="H12" s="5">
        <f>VLOOKUP(C12,Deposits!$A$2:$B$5,2,FALSE)</f>
        <v>10</v>
      </c>
      <c r="I12" s="6" t="b">
        <v>0</v>
      </c>
      <c r="J12" s="2" t="s">
        <v>24</v>
      </c>
    </row>
    <row r="13" spans="1:10">
      <c r="A13" s="2" t="s">
        <v>52</v>
      </c>
      <c r="B13" s="2" t="s">
        <v>53</v>
      </c>
      <c r="C13" s="2" t="s">
        <v>27</v>
      </c>
      <c r="D13" s="2" t="s">
        <v>35</v>
      </c>
      <c r="E13" s="3">
        <v>46293</v>
      </c>
      <c r="F13" s="3">
        <v>46300</v>
      </c>
      <c r="G13" s="4">
        <f>F13-E13</f>
        <v>7</v>
      </c>
      <c r="H13" s="5">
        <f>VLOOKUP(C13,Deposits!$A$2:$B$5,2,FALSE)</f>
        <v>20</v>
      </c>
      <c r="I13" s="6" t="b">
        <v>0</v>
      </c>
      <c r="J13" s="2" t="s">
        <v>54</v>
      </c>
    </row>
  </sheetData>
  <pageMargins left="0.5" right="0.5" top="0.75" bottom="0.75" header="0.3" footer="0.3"/>
  <pageSetup paperSize="1" fitToHeight="0" orientation="landscape"/>
  <headerFooter>
    <oddHeader>&amp;L&amp;"Calibri,Bold"Maple Street Tool Library&amp;RSeptember 2026 loans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1" width="18.7109375" customWidth="1"/>
    <col min="2" max="2" width="8.7109375" customWidth="1"/>
    <col min="3" max="3" width="14.7109375" customWidth="1"/>
  </cols>
  <sheetData>
    <row r="1" spans="1:3">
      <c r="A1" s="7" t="s">
        <v>55</v>
      </c>
    </row>
    <row r="2" spans="1:3">
      <c r="A2" s="8" t="s">
        <v>56</v>
      </c>
    </row>
    <row r="4" spans="1:3">
      <c r="A4" s="1" t="s">
        <v>2</v>
      </c>
      <c r="B4" s="1" t="s">
        <v>57</v>
      </c>
      <c r="C4" s="1" t="s">
        <v>58</v>
      </c>
    </row>
    <row r="5" spans="1:3">
      <c r="A5" s="2" t="s">
        <v>12</v>
      </c>
      <c r="B5" s="4">
        <f>COUNTIF(Loans!$C$2:$C$13,A5)</f>
        <v>3</v>
      </c>
      <c r="C5" s="5">
        <f>SUMIFS(Loans!$H$2:$H$13,Loans!$C$2:$C$13,A5,Loans!$I$2:$I$13,FALSE)</f>
        <v>25</v>
      </c>
    </row>
    <row r="6" spans="1:3">
      <c r="A6" s="2" t="s">
        <v>17</v>
      </c>
      <c r="B6" s="4">
        <f>COUNTIF(Loans!$C$2:$C$13,A6)</f>
        <v>4</v>
      </c>
      <c r="C6" s="5">
        <f>SUMIFS(Loans!$H$2:$H$13,Loans!$C$2:$C$13,A6,Loans!$I$2:$I$13,FALSE)</f>
        <v>10</v>
      </c>
    </row>
    <row r="7" spans="1:3">
      <c r="A7" s="2" t="s">
        <v>22</v>
      </c>
      <c r="B7" s="4">
        <f>COUNTIF(Loans!$C$2:$C$13,A7)</f>
        <v>2</v>
      </c>
      <c r="C7" s="5">
        <f>SUMIFS(Loans!$H$2:$H$13,Loans!$C$2:$C$13,A7,Loans!$I$2:$I$13,FALSE)</f>
        <v>0</v>
      </c>
    </row>
    <row r="8" spans="1:3">
      <c r="A8" s="2" t="s">
        <v>27</v>
      </c>
      <c r="B8" s="4">
        <f>COUNTIF(Loans!$C$2:$C$13,A8)</f>
        <v>3</v>
      </c>
      <c r="C8" s="5">
        <f>SUMIFS(Loans!$H$2:$H$13,Loans!$C$2:$C$13,A8,Loans!$I$2:$I$13,FALSE)</f>
        <v>60</v>
      </c>
    </row>
    <row r="9" spans="1:3">
      <c r="A9" s="9" t="s">
        <v>59</v>
      </c>
      <c r="B9" s="9">
        <f>SUM(B5:B8)</f>
        <v>12</v>
      </c>
      <c r="C9" s="10">
        <f>SUM(C5:C8)</f>
        <v>95</v>
      </c>
    </row>
  </sheetData>
  <pageMargins left="0.7" right="0.7" top="0.75" bottom="0.75" header="0.3" footer="0.3"/>
  <pageSetup paperSize="1" orientation="portrait"/>
  <headerFooter>
    <oddFooter>&amp;CPage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s="1" t="s">
        <v>2</v>
      </c>
      <c r="B1" s="1" t="s">
        <v>7</v>
      </c>
    </row>
    <row r="2" spans="1:2">
      <c r="A2" s="2" t="s">
        <v>12</v>
      </c>
      <c r="B2" s="5">
        <v>25</v>
      </c>
    </row>
    <row r="3" spans="1:2">
      <c r="A3" s="2" t="s">
        <v>17</v>
      </c>
      <c r="B3" s="5">
        <v>10</v>
      </c>
    </row>
    <row r="4" spans="1:2">
      <c r="A4" s="2" t="s">
        <v>22</v>
      </c>
      <c r="B4" s="5">
        <v>15</v>
      </c>
    </row>
    <row r="5" spans="1:2">
      <c r="A5" s="2" t="s">
        <v>27</v>
      </c>
      <c r="B5" s="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Loans</vt:lpstr>
      <vt:lpstr>Summary</vt:lpstr>
      <vt:lpstr>Deposits</vt:lpstr>
      <vt:lpstr>Loans!Print_Titles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Tool library loans, September 2026</dc:title>
  <dc:creator>Maple Street Tool Library (fictional)</dc:creator>
  <cp:lastModifiedBy>Maple Street Tool Library (fictional)</cp:lastModifiedBy>
  <dcterms:created xsi:type="dcterms:W3CDTF">2026-10-01T09:00:00Z</dcterms:created>
  <dcterms:modified xsi:type="dcterms:W3CDTF">2026-10-01T09:00:00Z</dcterms:modified>
</cp:coreProperties>
</file>