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Loans" sheetId="1" state="visible" r:id="rId3"/>
    <sheet name="Summary" sheetId="2" state="visible" r:id="rId4"/>
    <sheet name="Deposits" sheetId="3" state="hidden" r:id="rId5"/>
  </sheets>
  <definedNames>
    <definedName function="false" hidden="false" localSheetId="0" name="_xlnm.Print_Titles" vbProcedure="false">Loans!$1:$1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<sst xmlns="http://schemas.openxmlformats.org/spreadsheetml/2006/main" count="86" uniqueCount="60">
  <si>
    <t xml:space="preserve">Loan</t>
  </si>
  <si>
    <t xml:space="preserve">Item</t>
  </si>
  <si>
    <t xml:space="preserve">Category</t>
  </si>
  <si>
    <t xml:space="preserve">Member</t>
  </si>
  <si>
    <t xml:space="preserve">Out</t>
  </si>
  <si>
    <t xml:space="preserve">Due</t>
  </si>
  <si>
    <t xml:space="preserve">Days</t>
  </si>
  <si>
    <t xml:space="preserve">Deposit</t>
  </si>
  <si>
    <t xml:space="preserve">Returned</t>
  </si>
  <si>
    <t xml:space="preserve">Shelf</t>
  </si>
  <si>
    <t xml:space="preserve">L-1041</t>
  </si>
  <si>
    <t xml:space="preserve">Cordless drill</t>
  </si>
  <si>
    <t xml:space="preserve">Power tools</t>
  </si>
  <si>
    <t xml:space="preserve">M-208</t>
  </si>
  <si>
    <t xml:space="preserve">B2</t>
  </si>
  <si>
    <t xml:space="preserve">L-1042</t>
  </si>
  <si>
    <t xml:space="preserve">Hedge trimmer</t>
  </si>
  <si>
    <t xml:space="preserve">Garden</t>
  </si>
  <si>
    <t xml:space="preserve">M-114</t>
  </si>
  <si>
    <t xml:space="preserve">D4</t>
  </si>
  <si>
    <t xml:space="preserve">L-1043</t>
  </si>
  <si>
    <t xml:space="preserve">Extension ladder, 24 ft</t>
  </si>
  <si>
    <t xml:space="preserve">Ladders</t>
  </si>
  <si>
    <t xml:space="preserve">M-301</t>
  </si>
  <si>
    <t xml:space="preserve">Yard</t>
  </si>
  <si>
    <t xml:space="preserve">L-1044</t>
  </si>
  <si>
    <t xml:space="preserve">Orbital sander</t>
  </si>
  <si>
    <t xml:space="preserve">Woodworking</t>
  </si>
  <si>
    <t xml:space="preserve">C1</t>
  </si>
  <si>
    <t xml:space="preserve">L-1045</t>
  </si>
  <si>
    <t xml:space="preserve">Leaf blower</t>
  </si>
  <si>
    <t xml:space="preserve">M-077</t>
  </si>
  <si>
    <t xml:space="preserve">D2</t>
  </si>
  <si>
    <t xml:space="preserve">L-1046</t>
  </si>
  <si>
    <t xml:space="preserve">Tile saw</t>
  </si>
  <si>
    <t xml:space="preserve">M-152</t>
  </si>
  <si>
    <t xml:space="preserve">B5</t>
  </si>
  <si>
    <t xml:space="preserve">L-1047</t>
  </si>
  <si>
    <t xml:space="preserve">Pole saw</t>
  </si>
  <si>
    <t xml:space="preserve">D3</t>
  </si>
  <si>
    <t xml:space="preserve">L-1048</t>
  </si>
  <si>
    <t xml:space="preserve">Step ladder, 6 ft</t>
  </si>
  <si>
    <t xml:space="preserve">M-020</t>
  </si>
  <si>
    <t xml:space="preserve">L-1049</t>
  </si>
  <si>
    <t xml:space="preserve">Router, 1/4 in collet</t>
  </si>
  <si>
    <t xml:space="preserve">M-266</t>
  </si>
  <si>
    <t xml:space="preserve">C3</t>
  </si>
  <si>
    <t xml:space="preserve">L-1050</t>
  </si>
  <si>
    <t xml:space="preserve">Pressure washer</t>
  </si>
  <si>
    <t xml:space="preserve">B1</t>
  </si>
  <si>
    <t xml:space="preserve">L-1051</t>
  </si>
  <si>
    <t xml:space="preserve">Wheelbarrow</t>
  </si>
  <si>
    <t xml:space="preserve">L-1052</t>
  </si>
  <si>
    <t xml:space="preserve">Biscuit joiner</t>
  </si>
  <si>
    <t xml:space="preserve">C2</t>
  </si>
  <si>
    <t xml:space="preserve">Loans by category, September 2026</t>
  </si>
  <si>
    <t xml:space="preserve">Maple Street Tool Library is fictional. Sample workbook for pdfconversionapi.com, CC0 1.0.</t>
  </si>
  <si>
    <t xml:space="preserve">Loans</t>
  </si>
  <si>
    <t xml:space="preserve">Deposits held</t>
  </si>
  <si>
    <t xml:space="preserve">All categories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</si>
</sst>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/d/yyyy"/>
    <numFmt numFmtId="166" formatCode="0"/>
    <numFmt numFmtId="167" formatCode="\$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1"/>
    </font>
    <font>
      <b val="true"/>
      <sz val="16"/>
      <color rgb="FF3B5B7A"/>
      <name val="Calibri"/>
      <family val="2"/>
      <charset val="1"/>
    </font>
    <font>
      <i val="true"/>
      <sz val="9"/>
      <color rgb="FF666666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B5B7A"/>
        <bgColor rgb="FF6666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DB0C2"/>
      </left>
      <right style="thin">
        <color rgb="FF9DB0C2"/>
      </right>
      <top style="thin">
        <color rgb="FF9DB0C2"/>
      </top>
      <bottom style="thin">
        <color rgb="FF9DB0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DB0C2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B5B7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lang="en-US" sz="1800" strike="noStrike" u="none">
                <a:solidFill>
                  <a:srgbClr val="000000"/>
                </a:solidFill>
                <a:uFillTx/>
                <a:latin typeface="Calibri"/>
              </a:rPr>
              <a:t>Loans per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"Loans"</c:f>
              <c:strCache>
                <c:ptCount val="1"/>
                <c:pt idx="0">
                  <c:v>Loans</c:v>
                </c:pt>
              </c:strCache>
            </c:strRef>
          </c:tx>
          <c:spPr>
            <a:solidFill>
              <a:srgbClr val="3b5b7a"/>
            </a:solidFill>
            <a:ln w="0">
              <a:noFill/>
            </a:ln>
          </c:spPr>
          <c:invertIfNegative val="0"/>
          <c:dLbls>
            <c:numFmt formatCode="General" sourceLinked="1"/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Summary!$A$5:$A$8</c:f>
              <c:strCache>
                <c:ptCount val="4"/>
                <c:pt idx="0">
                  <c:v>Power tools</c:v>
                </c:pt>
                <c:pt idx="1">
                  <c:v>Garden</c:v>
                </c:pt>
                <c:pt idx="2">
                  <c:v>Ladders</c:v>
                </c:pt>
                <c:pt idx="3">
                  <c:v>Woodworking</c:v>
                </c:pt>
              </c:strCache>
            </c:strRef>
          </c:cat>
          <c:val>
            <c:numRef>
              <c:f>Summary!$B$5:$B$8</c:f>
              <c:numCache>
                <c:formatCode>0</c:formatCode>
                <c:ptCount val="4"/>
                <c:pt idx="0">
                  <c:v>3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</c:numCache>
            </c:numRef>
          </c:val>
        </c:ser>
        <c:gapWidth val="150"/>
        <c:overlap val="0"/>
        <c:axId val="78270574"/>
        <c:axId val="87387859"/>
      </c:barChart>
      <c:catAx>
        <c:axId val="7827057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7387859"/>
        <c:crosses val="autoZero"/>
        <c:auto val="1"/>
        <c:lblAlgn val="ctr"/>
        <c:lblOffset val="100"/>
        <c:noMultiLvlLbl val="0"/>
      </c:catAx>
      <c:valAx>
        <c:axId val="87387859"/>
        <c:scaling>
          <c:orientation val="minMax"/>
        </c:scaling>
        <c:delete val="0"/>
        <c:axPos val="l"/>
        <c:majorGridlines>
          <c:spPr>
            <a:ln w="9360">
              <a:solidFill>
                <a:srgbClr val="dddddd"/>
              </a:solidFill>
              <a:round/>
            </a:ln>
          </c:spPr>
        </c:majorGridlines>
        <c:numFmt formatCode="General" sourceLinked="0"/>
        <c:majorTickMark val="cross"/>
        <c:minorTickMark val="cross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827057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131040</xdr:rowOff>
    </xdr:from>
    <xdr:to>
      <xdr:col>5</xdr:col>
      <xdr:colOff>66240</xdr:colOff>
      <xdr:row>22</xdr:row>
      <xdr:rowOff>130680</xdr:rowOff>
    </xdr:to>
    <xdr:graphicFrame>
      <xdr:nvGraphicFramePr>
        <xdr:cNvPr id="0" name="Chart 1"/>
        <xdr:cNvGraphicFramePr/>
      </xdr:nvGraphicFramePr>
      <xdr:xfrm>
        <a:off x="0" y="1905120"/>
        <a:ext cx="4259160" cy="24760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9.71"/>
    <col collapsed="false" customWidth="true" hidden="false" outlineLevel="0" max="2" min="2" style="0" width="24.71"/>
    <col collapsed="false" customWidth="true" hidden="false" outlineLevel="0" max="3" min="3" style="0" width="14.71"/>
    <col collapsed="false" customWidth="true" hidden="false" outlineLevel="0" max="4" min="4" style="0" width="9.71"/>
    <col collapsed="false" customWidth="true" hidden="false" outlineLevel="0" max="6" min="5" style="0" width="11.71"/>
    <col collapsed="false" customWidth="true" hidden="false" outlineLevel="0" max="7" min="7" style="0" width="6.71"/>
    <col collapsed="false" customWidth="true" hidden="false" outlineLevel="0" max="9" min="8" style="0" width="10.71"/>
    <col collapsed="false" customWidth="false" hidden="true" outlineLevel="0" max="10" min="10" style="0" width="8.7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3" t="n">
        <v>46266</v>
      </c>
      <c r="F2" s="3" t="n">
        <v>46273</v>
      </c>
      <c r="G2" s="4" t="n">
        <f aca="false">F2-E2</f>
        <v>7</v>
      </c>
      <c r="H2" s="5" t="n">
        <f aca="false">VLOOKUP(C2,Deposits!$A$2:$B$5,2,FALSE())</f>
        <v>25</v>
      </c>
      <c r="I2" s="6" t="b">
        <f aca="false">TRUE()</f>
        <v>1</v>
      </c>
      <c r="J2" s="2" t="s">
        <v>14</v>
      </c>
    </row>
    <row r="3" customFormat="false" ht="1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3" t="n">
        <v>46267</v>
      </c>
      <c r="F3" s="3" t="n">
        <v>46274</v>
      </c>
      <c r="G3" s="4" t="n">
        <f aca="false">F3-E3</f>
        <v>7</v>
      </c>
      <c r="H3" s="5" t="n">
        <f aca="false">VLOOKUP(C3,Deposits!$A$2:$B$5,2,FALSE())</f>
        <v>10</v>
      </c>
      <c r="I3" s="6" t="b">
        <f aca="false">TRUE()</f>
        <v>1</v>
      </c>
      <c r="J3" s="2" t="s">
        <v>19</v>
      </c>
    </row>
    <row r="4" customFormat="false" ht="15" hidden="false" customHeight="false" outlineLevel="0" collapsed="false">
      <c r="A4" s="2" t="s">
        <v>20</v>
      </c>
      <c r="B4" s="2" t="s">
        <v>21</v>
      </c>
      <c r="C4" s="2" t="s">
        <v>22</v>
      </c>
      <c r="D4" s="2" t="s">
        <v>23</v>
      </c>
      <c r="E4" s="3" t="n">
        <v>46268</v>
      </c>
      <c r="F4" s="3" t="n">
        <v>46271</v>
      </c>
      <c r="G4" s="4" t="n">
        <f aca="false">F4-E4</f>
        <v>3</v>
      </c>
      <c r="H4" s="5" t="n">
        <f aca="false">VLOOKUP(C4,Deposits!$A$2:$B$5,2,FALSE())</f>
        <v>15</v>
      </c>
      <c r="I4" s="6" t="b">
        <f aca="false">TRUE()</f>
        <v>1</v>
      </c>
      <c r="J4" s="2" t="s">
        <v>24</v>
      </c>
    </row>
    <row r="5" customFormat="false" ht="15" hidden="false" customHeight="false" outlineLevel="0" collapsed="false">
      <c r="A5" s="2" t="s">
        <v>25</v>
      </c>
      <c r="B5" s="2" t="s">
        <v>26</v>
      </c>
      <c r="C5" s="2" t="s">
        <v>27</v>
      </c>
      <c r="D5" s="2" t="s">
        <v>13</v>
      </c>
      <c r="E5" s="3" t="n">
        <v>46270</v>
      </c>
      <c r="F5" s="3" t="n">
        <v>46277</v>
      </c>
      <c r="G5" s="4" t="n">
        <f aca="false">F5-E5</f>
        <v>7</v>
      </c>
      <c r="H5" s="5" t="n">
        <f aca="false">VLOOKUP(C5,Deposits!$A$2:$B$5,2,FALSE())</f>
        <v>20</v>
      </c>
      <c r="I5" s="6" t="b">
        <f aca="false">FALSE()</f>
        <v>0</v>
      </c>
      <c r="J5" s="2" t="s">
        <v>28</v>
      </c>
    </row>
    <row r="6" customFormat="false" ht="15" hidden="false" customHeight="false" outlineLevel="0" collapsed="false">
      <c r="A6" s="2" t="s">
        <v>29</v>
      </c>
      <c r="B6" s="2" t="s">
        <v>30</v>
      </c>
      <c r="C6" s="2" t="s">
        <v>17</v>
      </c>
      <c r="D6" s="2" t="s">
        <v>31</v>
      </c>
      <c r="E6" s="3" t="n">
        <v>46273</v>
      </c>
      <c r="F6" s="3" t="n">
        <v>46280</v>
      </c>
      <c r="G6" s="4" t="n">
        <f aca="false">F6-E6</f>
        <v>7</v>
      </c>
      <c r="H6" s="5" t="n">
        <f aca="false">VLOOKUP(C6,Deposits!$A$2:$B$5,2,FALSE())</f>
        <v>10</v>
      </c>
      <c r="I6" s="6" t="b">
        <f aca="false">TRUE()</f>
        <v>1</v>
      </c>
      <c r="J6" s="2" t="s">
        <v>32</v>
      </c>
    </row>
    <row r="7" customFormat="false" ht="15" hidden="false" customHeight="false" outlineLevel="0" collapsed="false">
      <c r="A7" s="2" t="s">
        <v>33</v>
      </c>
      <c r="B7" s="2" t="s">
        <v>34</v>
      </c>
      <c r="C7" s="2" t="s">
        <v>12</v>
      </c>
      <c r="D7" s="2" t="s">
        <v>35</v>
      </c>
      <c r="E7" s="3" t="n">
        <v>46275</v>
      </c>
      <c r="F7" s="3" t="n">
        <v>46282</v>
      </c>
      <c r="G7" s="4" t="n">
        <f aca="false">F7-E7</f>
        <v>7</v>
      </c>
      <c r="H7" s="5" t="n">
        <f aca="false">VLOOKUP(C7,Deposits!$A$2:$B$5,2,FALSE())</f>
        <v>25</v>
      </c>
      <c r="I7" s="6" t="b">
        <f aca="false">FALSE()</f>
        <v>0</v>
      </c>
      <c r="J7" s="2" t="s">
        <v>36</v>
      </c>
    </row>
    <row r="8" customFormat="false" ht="15" hidden="true" customHeight="false" outlineLevel="0" collapsed="false">
      <c r="A8" s="2" t="s">
        <v>37</v>
      </c>
      <c r="B8" s="2" t="s">
        <v>38</v>
      </c>
      <c r="C8" s="2" t="s">
        <v>17</v>
      </c>
      <c r="D8" s="2" t="s">
        <v>18</v>
      </c>
      <c r="E8" s="3" t="n">
        <v>46277</v>
      </c>
      <c r="F8" s="3" t="n">
        <v>46279</v>
      </c>
      <c r="G8" s="4" t="n">
        <f aca="false">F8-E8</f>
        <v>2</v>
      </c>
      <c r="H8" s="5" t="n">
        <f aca="false">VLOOKUP(C8,Deposits!$A$2:$B$5,2,FALSE())</f>
        <v>10</v>
      </c>
      <c r="I8" s="6" t="b">
        <f aca="false">TRUE()</f>
        <v>1</v>
      </c>
      <c r="J8" s="2" t="s">
        <v>39</v>
      </c>
    </row>
    <row r="9" customFormat="false" ht="15" hidden="false" customHeight="false" outlineLevel="0" collapsed="false">
      <c r="A9" s="2" t="s">
        <v>40</v>
      </c>
      <c r="B9" s="2" t="s">
        <v>41</v>
      </c>
      <c r="C9" s="2" t="s">
        <v>22</v>
      </c>
      <c r="D9" s="2" t="s">
        <v>42</v>
      </c>
      <c r="E9" s="3" t="n">
        <v>46279</v>
      </c>
      <c r="F9" s="3" t="n">
        <v>46286</v>
      </c>
      <c r="G9" s="4" t="n">
        <f aca="false">F9-E9</f>
        <v>7</v>
      </c>
      <c r="H9" s="5" t="n">
        <f aca="false">VLOOKUP(C9,Deposits!$A$2:$B$5,2,FALSE())</f>
        <v>15</v>
      </c>
      <c r="I9" s="6" t="b">
        <f aca="false">TRUE()</f>
        <v>1</v>
      </c>
      <c r="J9" s="2" t="s">
        <v>24</v>
      </c>
    </row>
    <row r="10" customFormat="false" ht="15" hidden="false" customHeight="false" outlineLevel="0" collapsed="false">
      <c r="A10" s="2" t="s">
        <v>43</v>
      </c>
      <c r="B10" s="2" t="s">
        <v>44</v>
      </c>
      <c r="C10" s="2" t="s">
        <v>27</v>
      </c>
      <c r="D10" s="2" t="s">
        <v>45</v>
      </c>
      <c r="E10" s="3" t="n">
        <v>46283</v>
      </c>
      <c r="F10" s="3" t="n">
        <v>46290</v>
      </c>
      <c r="G10" s="4" t="n">
        <f aca="false">F10-E10</f>
        <v>7</v>
      </c>
      <c r="H10" s="5" t="n">
        <f aca="false">VLOOKUP(C10,Deposits!$A$2:$B$5,2,FALSE())</f>
        <v>20</v>
      </c>
      <c r="I10" s="6" t="b">
        <f aca="false">FALSE()</f>
        <v>0</v>
      </c>
      <c r="J10" s="2" t="s">
        <v>46</v>
      </c>
    </row>
    <row r="11" customFormat="false" ht="15" hidden="false" customHeight="false" outlineLevel="0" collapsed="false">
      <c r="A11" s="2" t="s">
        <v>47</v>
      </c>
      <c r="B11" s="2" t="s">
        <v>48</v>
      </c>
      <c r="C11" s="2" t="s">
        <v>12</v>
      </c>
      <c r="D11" s="2" t="s">
        <v>23</v>
      </c>
      <c r="E11" s="3" t="n">
        <v>46286</v>
      </c>
      <c r="F11" s="3" t="n">
        <v>46293</v>
      </c>
      <c r="G11" s="4" t="n">
        <f aca="false">F11-E11</f>
        <v>7</v>
      </c>
      <c r="H11" s="5" t="n">
        <f aca="false">VLOOKUP(C11,Deposits!$A$2:$B$5,2,FALSE())</f>
        <v>25</v>
      </c>
      <c r="I11" s="6" t="b">
        <f aca="false">TRUE()</f>
        <v>1</v>
      </c>
      <c r="J11" s="2" t="s">
        <v>49</v>
      </c>
    </row>
    <row r="12" customFormat="false" ht="15" hidden="false" customHeight="false" outlineLevel="0" collapsed="false">
      <c r="A12" s="2" t="s">
        <v>50</v>
      </c>
      <c r="B12" s="2" t="s">
        <v>51</v>
      </c>
      <c r="C12" s="2" t="s">
        <v>17</v>
      </c>
      <c r="D12" s="2" t="s">
        <v>31</v>
      </c>
      <c r="E12" s="3" t="n">
        <v>46289</v>
      </c>
      <c r="F12" s="3" t="n">
        <v>46296</v>
      </c>
      <c r="G12" s="4" t="n">
        <f aca="false">F12-E12</f>
        <v>7</v>
      </c>
      <c r="H12" s="5" t="n">
        <f aca="false">VLOOKUP(C12,Deposits!$A$2:$B$5,2,FALSE())</f>
        <v>10</v>
      </c>
      <c r="I12" s="6" t="b">
        <f aca="false">FALSE()</f>
        <v>0</v>
      </c>
      <c r="J12" s="2" t="s">
        <v>24</v>
      </c>
    </row>
    <row r="13" customFormat="false" ht="15" hidden="false" customHeight="false" outlineLevel="0" collapsed="false">
      <c r="A13" s="2" t="s">
        <v>52</v>
      </c>
      <c r="B13" s="2" t="s">
        <v>53</v>
      </c>
      <c r="C13" s="2" t="s">
        <v>27</v>
      </c>
      <c r="D13" s="2" t="s">
        <v>35</v>
      </c>
      <c r="E13" s="3" t="n">
        <v>46293</v>
      </c>
      <c r="F13" s="3" t="n">
        <v>46300</v>
      </c>
      <c r="G13" s="4" t="n">
        <f aca="false">F13-E13</f>
        <v>7</v>
      </c>
      <c r="H13" s="5" t="n">
        <f aca="false">VLOOKUP(C13,Deposits!$A$2:$B$5,2,FALSE())</f>
        <v>20</v>
      </c>
      <c r="I13" s="6" t="b">
        <f aca="false">FALSE()</f>
        <v>0</v>
      </c>
      <c r="J13" s="2" t="s">
        <v>54</v>
      </c>
    </row>
  </sheetData>
  <printOptions headings="false" gridLines="false" gridLinesSet="true" horizontalCentered="false" verticalCentered="false"/>
  <pageMargins left="0.5" right="0.5" top="0.75" bottom="0.75" header="0.3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&amp;L&amp;"Calibri,Bold"Maple Street Tool Library&amp;RSeptember 2026 loans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8.71"/>
    <col collapsed="false" customWidth="true" hidden="false" outlineLevel="0" max="3" min="3" style="0" width="14.71"/>
  </cols>
  <sheetData>
    <row r="1" customFormat="false" ht="19.7" hidden="false" customHeight="false" outlineLevel="0" collapsed="false">
      <c r="A1" s="7" t="s">
        <v>55</v>
      </c>
    </row>
    <row r="2" customFormat="false" ht="15" hidden="false" customHeight="false" outlineLevel="0" collapsed="false">
      <c r="A2" s="8" t="s">
        <v>56</v>
      </c>
    </row>
    <row r="4" customFormat="false" ht="15" hidden="false" customHeight="false" outlineLevel="0" collapsed="false">
      <c r="A4" s="1" t="s">
        <v>2</v>
      </c>
      <c r="B4" s="1" t="s">
        <v>57</v>
      </c>
      <c r="C4" s="1" t="s">
        <v>58</v>
      </c>
    </row>
    <row r="5" customFormat="false" ht="15" hidden="false" customHeight="false" outlineLevel="0" collapsed="false">
      <c r="A5" s="2" t="s">
        <v>12</v>
      </c>
      <c r="B5" s="4" t="n">
        <f aca="false">COUNTIF(Loans!$C$2:$C$13,A5)</f>
        <v>3</v>
      </c>
      <c r="C5" s="5" t="n">
        <f aca="false">SUMIFS(Loans!$H$2:$H$13,Loans!$C$2:$C$13,A5,Loans!$I$2:$I$13,FALSE())</f>
        <v>25</v>
      </c>
    </row>
    <row r="6" customFormat="false" ht="15" hidden="false" customHeight="false" outlineLevel="0" collapsed="false">
      <c r="A6" s="2" t="s">
        <v>17</v>
      </c>
      <c r="B6" s="4" t="n">
        <f aca="false">COUNTIF(Loans!$C$2:$C$13,A6)</f>
        <v>4</v>
      </c>
      <c r="C6" s="5" t="n">
        <f aca="false">SUMIFS(Loans!$H$2:$H$13,Loans!$C$2:$C$13,A6,Loans!$I$2:$I$13,FALSE())</f>
        <v>10</v>
      </c>
    </row>
    <row r="7" customFormat="false" ht="15" hidden="false" customHeight="false" outlineLevel="0" collapsed="false">
      <c r="A7" s="2" t="s">
        <v>22</v>
      </c>
      <c r="B7" s="4" t="n">
        <f aca="false">COUNTIF(Loans!$C$2:$C$13,A7)</f>
        <v>2</v>
      </c>
      <c r="C7" s="5" t="n">
        <f aca="false">SUMIFS(Loans!$H$2:$H$13,Loans!$C$2:$C$13,A7,Loans!$I$2:$I$13,FALSE())</f>
        <v>0</v>
      </c>
    </row>
    <row r="8" customFormat="false" ht="15" hidden="false" customHeight="false" outlineLevel="0" collapsed="false">
      <c r="A8" s="2" t="s">
        <v>27</v>
      </c>
      <c r="B8" s="4" t="n">
        <f aca="false">COUNTIF(Loans!$C$2:$C$13,A8)</f>
        <v>3</v>
      </c>
      <c r="C8" s="5" t="n">
        <f aca="false">SUMIFS(Loans!$H$2:$H$13,Loans!$C$2:$C$13,A8,Loans!$I$2:$I$13,FALSE())</f>
        <v>60</v>
      </c>
    </row>
    <row r="9" customFormat="false" ht="15" hidden="false" customHeight="false" outlineLevel="0" collapsed="false">
      <c r="A9" s="9" t="s">
        <v>59</v>
      </c>
      <c r="B9" s="9" t="n">
        <f aca="false">SUM(B5:B8)</f>
        <v>12</v>
      </c>
      <c r="C9" s="10" t="n">
        <f aca="false">SUM(C5:C8)</f>
        <v>95</v>
      </c>
    </row>
  </sheetData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>
    <row r="1" customFormat="false" ht="15" hidden="false" customHeight="false" outlineLevel="0" collapsed="false">
      <c r="A1" s="1" t="s">
        <v>2</v>
      </c>
      <c r="B1" s="1" t="s">
        <v>7</v>
      </c>
    </row>
    <row r="2" customFormat="false" ht="15" hidden="false" customHeight="false" outlineLevel="0" collapsed="false">
      <c r="A2" s="2" t="s">
        <v>12</v>
      </c>
      <c r="B2" s="5" t="n">
        <v>25</v>
      </c>
    </row>
    <row r="3" customFormat="false" ht="15" hidden="false" customHeight="false" outlineLevel="0" collapsed="false">
      <c r="A3" s="2" t="s">
        <v>17</v>
      </c>
      <c r="B3" s="5" t="n">
        <v>10</v>
      </c>
    </row>
    <row r="4" customFormat="false" ht="15" hidden="false" customHeight="false" outlineLevel="0" collapsed="false">
      <c r="A4" s="2" t="s">
        <v>22</v>
      </c>
      <c r="B4" s="5" t="n">
        <v>15</v>
      </c>
    </row>
    <row r="5" customFormat="false" ht="15" hidden="false" customHeight="false" outlineLevel="0" collapsed="false">
      <c r="A5" s="2" t="s">
        <v>27</v>
      </c>
      <c r="B5" s="5" t="n">
        <v>20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PDF Conversion API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2026-10-01T09:00:00Z</dcterms:created>
  <dc:creator>Maple Street Tool Library (fictional)</dc:creator>
  <dc:description/>
  <dc:language>en-US</dc:language>
  <cp:lastModifiedBy>Maple Street Tool Library (fictional)</cp:lastModifiedBy>
  <dcterms:modified xsi:type="dcterms:W3CDTF">2026-10-01T09:00:00Z</dcterms:modified>
  <cp:revision>0</cp:revision>
  <dc:subject/>
  <dc:title>Tool library loans, September 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